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Fall 2021\"/>
    </mc:Choice>
  </mc:AlternateContent>
  <bookViews>
    <workbookView xWindow="0" yWindow="0" windowWidth="20985" windowHeight="9165"/>
  </bookViews>
  <sheets>
    <sheet name="FA 2021 Aud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B36" i="2" l="1"/>
  <c r="L24" i="2"/>
  <c r="K24" i="2"/>
  <c r="J24" i="2"/>
  <c r="I24" i="2"/>
  <c r="H24" i="2"/>
  <c r="G24" i="2"/>
  <c r="F24" i="2"/>
  <c r="E24" i="2"/>
  <c r="D24" i="2"/>
  <c r="C24" i="2"/>
  <c r="B20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<sst xmlns="http://schemas.openxmlformats.org/spreadsheetml/2006/main" count="59" uniqueCount="33">
  <si>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</si>
  <si>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</si>
  <si>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</si>
  <si>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</si>
  <si>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</si>
  <si>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</si>
  <si>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</si>
  <si>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</si>
  <si>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</si>
  <si>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</si>
  <si>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</si>
  <si>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</si>
  <si>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</si>
  <si>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</si>
  <si>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</si>
  <si>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</si>
  <si>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</si>
  <si>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</si>
  <si>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</si>
  <si>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</si>
  <si>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</si>
  <si>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</si>
  <si>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</si>
  <si>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</si>
  <si>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</si>
  <si>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</si>
  <si>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Audiology</t>
  </si>
  <si>
    <t>Tuition and Fees for Non-Resident Audiology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</si>
  <si>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</si>
  <si>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</si>
  <si>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</si>
  <si>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</si>
  <si>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Doctor of Audiology Tuition and Fee Billing Rates: 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</si>
</sst>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P18" sqref="P1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476</v>
      </c>
      <c r="C8" s="18">
        <f t="shared" ref="C8:C17" si="0">SUM(B8*2)</f>
        <v>952</v>
      </c>
      <c r="D8" s="18">
        <f t="shared" ref="D8:D17" si="1">SUM(B8*3)</f>
        <v>1428</v>
      </c>
      <c r="E8" s="18">
        <f t="shared" ref="E8:E17" si="2">SUM(B8*4)</f>
        <v>1904</v>
      </c>
      <c r="F8" s="18">
        <f t="shared" ref="F8:F17" si="3">SUM(B8*5)</f>
        <v>2380</v>
      </c>
      <c r="G8" s="18">
        <f t="shared" ref="G8:G17" si="4">SUM(B8*6)</f>
        <v>2856</v>
      </c>
      <c r="H8" s="18">
        <f t="shared" ref="H8:H17" si="5">SUM(B8*7)</f>
        <v>3332</v>
      </c>
      <c r="I8" s="18">
        <f t="shared" ref="I8:I17" si="6">SUM(B8*8)</f>
        <v>3808</v>
      </c>
      <c r="J8" s="18">
        <f t="shared" ref="J8:J15" si="7">SUM(B8*9)</f>
        <v>4284</v>
      </c>
      <c r="K8" s="18">
        <f t="shared" ref="K8" si="8">SUM(B8*10)</f>
        <v>4760</v>
      </c>
      <c r="L8" s="18">
        <f t="shared" ref="L8" si="9">SUM(B8*11)</f>
        <v>5236</v>
      </c>
      <c r="M8" s="19">
        <v>5170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 t="shared" si="6"/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0"/>
        <v>0</v>
      </c>
      <c r="D10" s="16">
        <f t="shared" si="1"/>
        <v>0</v>
      </c>
      <c r="E10" s="16">
        <f t="shared" si="2"/>
        <v>0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6">
        <f t="shared" si="7"/>
        <v>0</v>
      </c>
      <c r="K10" s="16">
        <f t="shared" ref="K10" si="10">SUM(C10*9)</f>
        <v>0</v>
      </c>
      <c r="L10" s="16">
        <f t="shared" ref="L10" si="11">SUM(D10*9)</f>
        <v>0</v>
      </c>
      <c r="M10" s="16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0"/>
        <v>0</v>
      </c>
      <c r="D15" s="16">
        <f t="shared" si="1"/>
        <v>0</v>
      </c>
      <c r="E15" s="16">
        <f t="shared" si="2"/>
        <v>0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6">
        <f t="shared" si="7"/>
        <v>0</v>
      </c>
      <c r="K15" s="16">
        <f t="shared" ref="K15" si="13">SUM(C15*9)</f>
        <v>0</v>
      </c>
      <c r="L15" s="16">
        <f t="shared" ref="L15" si="14">SUM(D15*9)</f>
        <v>0</v>
      </c>
      <c r="M15" s="16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6">SUM(B8:B19)</f>
        <v>686.75</v>
      </c>
      <c r="C20" s="12">
        <f t="shared" si="16"/>
        <v>1283.5</v>
      </c>
      <c r="D20" s="12">
        <f t="shared" si="16"/>
        <v>1880.25</v>
      </c>
      <c r="E20" s="12">
        <f t="shared" si="16"/>
        <v>2477</v>
      </c>
      <c r="F20" s="12">
        <f t="shared" si="16"/>
        <v>3073.75</v>
      </c>
      <c r="G20" s="12">
        <f t="shared" si="16"/>
        <v>3670.5</v>
      </c>
      <c r="H20" s="12">
        <f t="shared" si="16"/>
        <v>4267.25</v>
      </c>
      <c r="I20" s="12">
        <f t="shared" si="16"/>
        <v>4864</v>
      </c>
      <c r="J20" s="12">
        <f t="shared" si="16"/>
        <v>5823</v>
      </c>
      <c r="K20" s="12">
        <f t="shared" si="16"/>
        <v>6299</v>
      </c>
      <c r="L20" s="12">
        <f t="shared" si="16"/>
        <v>6775</v>
      </c>
      <c r="M20" s="13">
        <f t="shared" si="16"/>
        <v>6709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981</v>
      </c>
      <c r="C24" s="18">
        <f t="shared" ref="C24" si="17">SUM(B24*2)</f>
        <v>1962</v>
      </c>
      <c r="D24" s="18">
        <f t="shared" ref="D24" si="18">SUM(B24*3)</f>
        <v>2943</v>
      </c>
      <c r="E24" s="18">
        <f t="shared" ref="E24" si="19">SUM(B24*4)</f>
        <v>3924</v>
      </c>
      <c r="F24" s="18">
        <f t="shared" ref="F24" si="20">SUM(B24*5)</f>
        <v>4905</v>
      </c>
      <c r="G24" s="18">
        <f t="shared" ref="G24" si="21">SUM(B24*6)</f>
        <v>5886</v>
      </c>
      <c r="H24" s="18">
        <f t="shared" ref="H24" si="22">SUM(B24*7)</f>
        <v>6867</v>
      </c>
      <c r="I24" s="18">
        <f t="shared" ref="I24" si="23">SUM(B24*8)</f>
        <v>7848</v>
      </c>
      <c r="J24" s="18">
        <f t="shared" ref="J24" si="24">SUM(B24*9)</f>
        <v>8829</v>
      </c>
      <c r="K24" s="18">
        <f t="shared" ref="K24" si="25">SUM(B24*10)</f>
        <v>9810</v>
      </c>
      <c r="L24" s="18">
        <f t="shared" ref="L24" si="26">SUM(B24*11)</f>
        <v>10791</v>
      </c>
      <c r="M24" s="19">
        <v>11775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" si="27">SUM(B25*2)</f>
        <v>43.76</v>
      </c>
      <c r="D25" s="16">
        <f t="shared" ref="D25" si="28">SUM(B25*3)</f>
        <v>65.64</v>
      </c>
      <c r="E25" s="16">
        <f t="shared" ref="E25" si="29">SUM(B25*4)</f>
        <v>87.52</v>
      </c>
      <c r="F25" s="16">
        <f t="shared" ref="F25" si="30">SUM(B25*5)</f>
        <v>109.39999999999999</v>
      </c>
      <c r="G25" s="16">
        <f t="shared" ref="G25" si="31">SUM(B25*6)</f>
        <v>131.28</v>
      </c>
      <c r="H25" s="16">
        <f t="shared" ref="H25" si="32">SUM(B25*7)</f>
        <v>153.16</v>
      </c>
      <c r="I25" s="16">
        <f t="shared" ref="I25" si="33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4">SUM(B26*2)</f>
        <v>0</v>
      </c>
      <c r="D26" s="16">
        <f t="shared" ref="D26:D33" si="35">SUM(B26*3)</f>
        <v>0</v>
      </c>
      <c r="E26" s="16">
        <f t="shared" ref="E26:E33" si="36">SUM(B26*4)</f>
        <v>0</v>
      </c>
      <c r="F26" s="16">
        <f t="shared" ref="F26:F33" si="37">SUM(B26*5)</f>
        <v>0</v>
      </c>
      <c r="G26" s="16">
        <f t="shared" ref="G26:G33" si="38">SUM(B26*6)</f>
        <v>0</v>
      </c>
      <c r="H26" s="16">
        <f t="shared" ref="H26:H33" si="39">SUM(B26*7)</f>
        <v>0</v>
      </c>
      <c r="I26" s="16">
        <f t="shared" ref="I26:I33" si="40">SUM(B26*8)</f>
        <v>0</v>
      </c>
      <c r="J26" s="16">
        <f t="shared" ref="J26" si="41">SUM(B26*9)</f>
        <v>0</v>
      </c>
      <c r="K26" s="16">
        <f t="shared" ref="K26" si="42">SUM(C26*9)</f>
        <v>0</v>
      </c>
      <c r="L26" s="16">
        <f t="shared" ref="L26" si="43">SUM(D26*9)</f>
        <v>0</v>
      </c>
      <c r="M26" s="16">
        <f t="shared" ref="M26" si="44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4"/>
        <v>22.04</v>
      </c>
      <c r="D27" s="16">
        <f t="shared" si="35"/>
        <v>33.06</v>
      </c>
      <c r="E27" s="16">
        <f t="shared" si="36"/>
        <v>44.08</v>
      </c>
      <c r="F27" s="16">
        <f t="shared" si="37"/>
        <v>55.099999999999994</v>
      </c>
      <c r="G27" s="16">
        <f t="shared" si="38"/>
        <v>66.12</v>
      </c>
      <c r="H27" s="16">
        <f t="shared" si="39"/>
        <v>77.14</v>
      </c>
      <c r="I27" s="16">
        <f t="shared" si="40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4"/>
        <v>22.92</v>
      </c>
      <c r="D29" s="16">
        <f t="shared" si="35"/>
        <v>34.380000000000003</v>
      </c>
      <c r="E29" s="16">
        <f t="shared" si="36"/>
        <v>45.84</v>
      </c>
      <c r="F29" s="16">
        <f t="shared" si="37"/>
        <v>57.300000000000004</v>
      </c>
      <c r="G29" s="16">
        <f t="shared" si="38"/>
        <v>68.760000000000005</v>
      </c>
      <c r="H29" s="16">
        <f t="shared" si="39"/>
        <v>80.22</v>
      </c>
      <c r="I29" s="16">
        <f t="shared" si="40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4"/>
        <v>36.58</v>
      </c>
      <c r="D30" s="16">
        <f t="shared" si="35"/>
        <v>54.87</v>
      </c>
      <c r="E30" s="16">
        <f t="shared" si="36"/>
        <v>73.16</v>
      </c>
      <c r="F30" s="16">
        <f t="shared" si="37"/>
        <v>91.449999999999989</v>
      </c>
      <c r="G30" s="16">
        <f t="shared" si="38"/>
        <v>109.74</v>
      </c>
      <c r="H30" s="16">
        <f t="shared" si="39"/>
        <v>128.03</v>
      </c>
      <c r="I30" s="16">
        <f t="shared" si="40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4"/>
        <v>0</v>
      </c>
      <c r="D31" s="16">
        <f t="shared" si="35"/>
        <v>0</v>
      </c>
      <c r="E31" s="16">
        <f t="shared" si="36"/>
        <v>0</v>
      </c>
      <c r="F31" s="16">
        <f t="shared" si="37"/>
        <v>0</v>
      </c>
      <c r="G31" s="16">
        <f t="shared" si="38"/>
        <v>0</v>
      </c>
      <c r="H31" s="16">
        <f t="shared" si="39"/>
        <v>0</v>
      </c>
      <c r="I31" s="16">
        <f t="shared" si="40"/>
        <v>0</v>
      </c>
      <c r="J31" s="16">
        <f t="shared" ref="J31" si="45">SUM(B31*9)</f>
        <v>0</v>
      </c>
      <c r="K31" s="16">
        <f t="shared" ref="K31" si="46">SUM(C31*9)</f>
        <v>0</v>
      </c>
      <c r="L31" s="16">
        <f t="shared" ref="L31" si="47">SUM(D31*9)</f>
        <v>0</v>
      </c>
      <c r="M31" s="16">
        <f t="shared" ref="M31" si="48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4"/>
        <v>71.66</v>
      </c>
      <c r="D33" s="16">
        <f t="shared" si="35"/>
        <v>107.49</v>
      </c>
      <c r="E33" s="16">
        <f t="shared" si="36"/>
        <v>143.32</v>
      </c>
      <c r="F33" s="16">
        <f t="shared" si="37"/>
        <v>179.14999999999998</v>
      </c>
      <c r="G33" s="16">
        <f t="shared" si="38"/>
        <v>214.98</v>
      </c>
      <c r="H33" s="16">
        <f t="shared" si="39"/>
        <v>250.81</v>
      </c>
      <c r="I33" s="16">
        <f t="shared" si="40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49">SUM(B24:B35)</f>
        <v>1191.75</v>
      </c>
      <c r="C36" s="12">
        <f t="shared" si="49"/>
        <v>2293.5</v>
      </c>
      <c r="D36" s="12">
        <f t="shared" si="49"/>
        <v>3395.2499999999995</v>
      </c>
      <c r="E36" s="12">
        <f t="shared" si="49"/>
        <v>4497</v>
      </c>
      <c r="F36" s="12">
        <f t="shared" si="49"/>
        <v>5598.7499999999991</v>
      </c>
      <c r="G36" s="12">
        <f t="shared" si="49"/>
        <v>6700.4999999999991</v>
      </c>
      <c r="H36" s="12">
        <f t="shared" si="49"/>
        <v>7802.2500000000009</v>
      </c>
      <c r="I36" s="12">
        <f t="shared" si="49"/>
        <v>8904</v>
      </c>
      <c r="J36" s="12">
        <f t="shared" si="49"/>
        <v>10368</v>
      </c>
      <c r="K36" s="12">
        <f t="shared" si="49"/>
        <v>11349</v>
      </c>
      <c r="L36" s="12">
        <f t="shared" si="49"/>
        <v>12330</v>
      </c>
      <c r="M36" s="13">
        <f t="shared" si="49"/>
        <v>13314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51G2ZgZdJlOboxlhyLkz3na8JYsO3wsmC7TVeC2vxtjjupKH57M4tPUy2oTi32ZJvVFMqxe+oBNDyhnoUS3oXA==" saltValue="TY+sWXgjC2SNR3QAymc53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2021 Aud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2021 Aud Tuition and Fee Billing Rates</dc:title>
  <dc:subject>Listing of graduate tuition and fees for the spring 2017 semester</dc:subject>
  <dc:creator>UB Student Accounts</dc:creator>
  <cp:keywords>tuition,fees, Aud tuition, Aud fees</cp:keywords>
  <cp:lastModifiedBy>Stevens, Laura</cp:lastModifiedBy>
  <cp:lastPrinted>2019-06-28T19:25:05Z</cp:lastPrinted>
  <dcterms:created xsi:type="dcterms:W3CDTF">2016-06-06T21:02:30Z</dcterms:created>
  <dcterms:modified xsi:type="dcterms:W3CDTF">2021-07-02T18:04:45Z</dcterms:modified>
  <cp:category>tuition</cp:category>
</cp:coreProperties>
</file>